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Школа" sheetId="1" r:id="rId1"/>
    <sheet name="Сад" sheetId="2" r:id="rId2"/>
  </sheets>
  <definedNames>
    <definedName name="_xlnm.Print_Area" localSheetId="0">'Школа'!$A$1:$G$47</definedName>
  </definedNames>
  <calcPr fullCalcOnLoad="1"/>
</workbook>
</file>

<file path=xl/sharedStrings.xml><?xml version="1.0" encoding="utf-8"?>
<sst xmlns="http://schemas.openxmlformats.org/spreadsheetml/2006/main" count="84" uniqueCount="51">
  <si>
    <t>Кол-во</t>
  </si>
  <si>
    <t>Наименование  услуги</t>
  </si>
  <si>
    <t>Основные характеристики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</si>
  <si>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</si>
  <si>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</si>
  <si>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</si>
  <si>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</si>
  <si>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</si>
  <si>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</si>
  <si>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>Ед. измер</t>
  </si>
  <si>
    <t xml:space="preserve"> Всего начальная цена вида услуг</t>
  </si>
  <si>
    <t>цена, руб.</t>
  </si>
  <si>
    <t>Средняя цена, руб.</t>
  </si>
  <si>
    <t>Санитарно-химические исследования</t>
  </si>
  <si>
    <t>Паразитологические исследования:</t>
  </si>
  <si>
    <t>Итого:</t>
  </si>
  <si>
    <t>Микробиологическое исследование</t>
  </si>
  <si>
    <t>Витамин С</t>
  </si>
  <si>
    <t>Готовые блюда</t>
  </si>
  <si>
    <t>Вода из водопроводной системы</t>
  </si>
  <si>
    <t>Смывы на БГКП</t>
  </si>
  <si>
    <t>Смывы на сальмонеллы</t>
  </si>
  <si>
    <t>Смывы на иерсинеоз</t>
  </si>
  <si>
    <t>Вода водопроводная, из бочков</t>
  </si>
  <si>
    <t>Заключение по результатам лабораторных исследований</t>
  </si>
  <si>
    <t>Дез. Средства (раствор/сухое)</t>
  </si>
  <si>
    <t>Смывы на обсеменность яйцами гельминтов</t>
  </si>
  <si>
    <t>Заключение по результатам по результатам лабораторных исследований</t>
  </si>
  <si>
    <t>1* - действующая цена с НДС Филиал ФБУЗ "ЦГиЭ в ХМАО - Югре в Советском районе и в городе Югорске на 2014 год.(письмо от 04.04.2014)</t>
  </si>
  <si>
    <t>2* - действующая цена с НДС Федеральное бюджетное учреждение здравоохранения "Центр гигиены и эпидемиологии в ХМАО - Югре в городе Нефтеюганске и Нефтеюганском районе и в городе Пыть-Яхе" на 2014 год  (коммерческое предложение  от 08.04.2014г.)</t>
  </si>
  <si>
    <t>Дата составления сводной  таблицы 23.04.2014 год</t>
  </si>
  <si>
    <t xml:space="preserve">Начальная (максимальная) цена в размере 102 615  рублей 58 копеек. </t>
  </si>
  <si>
    <t>3* - действующая цена с НДС Федеральное бюджетное учреждение здравоохранения "Центр гигиены и эпидемиологии в ХМАО - Югре" на 2014 год  (коммерческое предложение от 10.04.2014г.)</t>
  </si>
  <si>
    <t>Содержание нитратов в свежих овощах и фруктах</t>
  </si>
  <si>
    <t>Калорийность</t>
  </si>
  <si>
    <t>Физико-химическое исследование сырой продукции</t>
  </si>
  <si>
    <t>Замеры уровня освещенности</t>
  </si>
  <si>
    <t>Замеры микроклимата</t>
  </si>
  <si>
    <t>Исполнитель : Иванова Людмила Геннадиевна тел. 7-09-61</t>
  </si>
  <si>
    <t>МБОУ "Средняя общеобразовательная школа № 2"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</si>
  <si>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 дошкольные группы</t>
  </si>
  <si>
    <t>Инструментальные исследования</t>
  </si>
  <si>
    <t>Замеры уровня шума</t>
  </si>
  <si>
    <t>Исполнитель : бухгалтер Иванова Людмила Геннадиевна  тел. 7-09-61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</si>
  <si>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 по школе</t>
  </si>
  <si>
    <t>Наименование  услуги (основные характеристики)</t>
  </si>
  <si>
    <t>1 - коммерческое предложение входящее № 1562 от 04.07.2014 г.</t>
  </si>
  <si>
    <t>2 - коммерческое предложение входящее №1564 от 07.07.2014 г.</t>
  </si>
  <si>
    <t>3 - коммерческое предложение входящее №1574 от 09.07.2014 г.</t>
  </si>
  <si>
    <t>Дата составления сводной  таблицы 09.09.2014 год</t>
  </si>
  <si>
    <t xml:space="preserve">Начальная (максимальная) цена в размере 35 492 (тридцать пять тысяч четыреста девяносто два) рубля 18 копеек.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</si>
</sst>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3" fontId="5" fillId="0" borderId="10" xfId="60" applyFont="1" applyFill="1" applyBorder="1" applyAlignment="1">
      <alignment horizontal="center" vertical="center" shrinkToFit="1"/>
    </xf>
    <xf numFmtId="43" fontId="13" fillId="0" borderId="10" xfId="6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shrinkToFit="1"/>
    </xf>
    <xf numFmtId="0" fontId="14" fillId="32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shrinkToFit="1"/>
    </xf>
    <xf numFmtId="43" fontId="5" fillId="33" borderId="10" xfId="6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shrinkToFit="1"/>
    </xf>
    <xf numFmtId="43" fontId="7" fillId="33" borderId="10" xfId="6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7" fillId="34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shrinkToFit="1"/>
    </xf>
    <xf numFmtId="43" fontId="7" fillId="34" borderId="10" xfId="60" applyFont="1" applyFill="1" applyBorder="1" applyAlignment="1">
      <alignment horizontal="center" vertical="center" shrinkToFit="1"/>
    </xf>
    <xf numFmtId="43" fontId="12" fillId="34" borderId="10" xfId="6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15" xfId="0" applyFont="1" applyFill="1" applyBorder="1" applyAlignment="1">
      <alignment wrapText="1"/>
    </xf>
    <xf numFmtId="43" fontId="7" fillId="34" borderId="10" xfId="6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wrapText="1"/>
    </xf>
    <xf numFmtId="0" fontId="1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Normal="90" zoomScaleSheetLayoutView="100" zoomScalePageLayoutView="0" workbookViewId="0" topLeftCell="A16">
      <selection activeCell="E46" sqref="E46"/>
    </sheetView>
  </sheetViews>
  <sheetFormatPr defaultColWidth="9.00390625" defaultRowHeight="12.75"/>
  <cols>
    <col min="1" max="1" width="46.125" style="41" customWidth="1"/>
    <col min="2" max="2" width="8.625" style="41" customWidth="1"/>
    <col min="3" max="3" width="12.00390625" style="41" customWidth="1"/>
    <col min="4" max="4" width="12.125" style="41" customWidth="1"/>
    <col min="5" max="5" width="12.00390625" style="41" customWidth="1"/>
    <col min="6" max="6" width="12.125" style="41" customWidth="1"/>
    <col min="7" max="7" width="13.375" style="41" customWidth="1"/>
    <col min="8" max="8" width="11.875" style="41" customWidth="1"/>
    <col min="9" max="16384" width="9.125" style="41" customWidth="1"/>
  </cols>
  <sheetData>
    <row r="1" spans="1:19" ht="41.25" customHeight="1">
      <c r="A1" s="72" t="s">
        <v>44</v>
      </c>
      <c r="B1" s="72"/>
      <c r="C1" s="72"/>
      <c r="D1" s="72"/>
      <c r="E1" s="72"/>
      <c r="F1" s="72"/>
      <c r="G1" s="72"/>
      <c r="H1" s="42"/>
      <c r="I1" s="42"/>
      <c r="K1" s="72"/>
      <c r="L1" s="72"/>
      <c r="M1" s="72"/>
      <c r="N1" s="72"/>
      <c r="O1" s="72"/>
      <c r="P1" s="72"/>
      <c r="Q1" s="72"/>
      <c r="R1" s="72"/>
      <c r="S1" s="72"/>
    </row>
    <row r="2" spans="1:19" ht="15.75" customHeight="1">
      <c r="A2" s="74" t="s">
        <v>39</v>
      </c>
      <c r="B2" s="74"/>
      <c r="C2" s="74"/>
      <c r="D2" s="74"/>
      <c r="E2" s="74"/>
      <c r="F2" s="74"/>
      <c r="G2" s="74"/>
      <c r="H2" s="63"/>
      <c r="I2" s="62"/>
      <c r="K2" s="73"/>
      <c r="L2" s="73"/>
      <c r="M2" s="73"/>
      <c r="N2" s="73"/>
      <c r="O2" s="73"/>
      <c r="P2" s="73"/>
      <c r="Q2" s="73"/>
      <c r="R2" s="73"/>
      <c r="S2" s="73"/>
    </row>
    <row r="3" spans="1:7" ht="16.5" customHeight="1">
      <c r="A3" s="75" t="s">
        <v>45</v>
      </c>
      <c r="B3" s="69" t="s">
        <v>0</v>
      </c>
      <c r="C3" s="43"/>
      <c r="D3" s="44"/>
      <c r="E3" s="44"/>
      <c r="F3" s="45"/>
      <c r="G3" s="68" t="s">
        <v>10</v>
      </c>
    </row>
    <row r="4" spans="1:7" ht="16.5" customHeight="1">
      <c r="A4" s="76"/>
      <c r="B4" s="69"/>
      <c r="C4" s="43" t="s">
        <v>3</v>
      </c>
      <c r="D4" s="43" t="s">
        <v>4</v>
      </c>
      <c r="E4" s="43" t="s">
        <v>5</v>
      </c>
      <c r="F4" s="69" t="s">
        <v>12</v>
      </c>
      <c r="G4" s="68"/>
    </row>
    <row r="5" spans="1:7" ht="20.25" customHeight="1">
      <c r="A5" s="77"/>
      <c r="B5" s="69"/>
      <c r="C5" s="46" t="s">
        <v>11</v>
      </c>
      <c r="D5" s="46" t="s">
        <v>11</v>
      </c>
      <c r="E5" s="46" t="s">
        <v>11</v>
      </c>
      <c r="F5" s="69"/>
      <c r="G5" s="68"/>
    </row>
    <row r="6" spans="1:7" ht="20.25" customHeight="1">
      <c r="A6" s="48" t="s">
        <v>16</v>
      </c>
      <c r="B6" s="46"/>
      <c r="C6" s="46"/>
      <c r="D6" s="46"/>
      <c r="E6" s="46"/>
      <c r="F6" s="46"/>
      <c r="G6" s="47"/>
    </row>
    <row r="7" spans="1:7" ht="14.25" customHeight="1">
      <c r="A7" s="49" t="s">
        <v>23</v>
      </c>
      <c r="B7" s="50">
        <v>2</v>
      </c>
      <c r="C7" s="51">
        <v>614.96</v>
      </c>
      <c r="D7" s="51">
        <v>497.23</v>
      </c>
      <c r="E7" s="51">
        <v>447.5</v>
      </c>
      <c r="F7" s="51">
        <f>(C7+D7+E7)/3</f>
        <v>519.8966666666666</v>
      </c>
      <c r="G7" s="51">
        <v>1039.8</v>
      </c>
    </row>
    <row r="8" spans="1:7" ht="31.5">
      <c r="A8" s="49" t="s">
        <v>24</v>
      </c>
      <c r="B8" s="50">
        <v>1</v>
      </c>
      <c r="C8" s="51">
        <v>427.03</v>
      </c>
      <c r="D8" s="51">
        <v>427.03</v>
      </c>
      <c r="E8" s="51">
        <v>384.33</v>
      </c>
      <c r="F8" s="51">
        <f>(C8+D8+E8)/3</f>
        <v>412.7966666666666</v>
      </c>
      <c r="G8" s="51">
        <f>F8*B8</f>
        <v>412.7966666666666</v>
      </c>
    </row>
    <row r="9" spans="1:7" ht="15.75">
      <c r="A9" s="49"/>
      <c r="B9" s="50"/>
      <c r="C9" s="52"/>
      <c r="D9" s="51"/>
      <c r="E9" s="52"/>
      <c r="F9" s="51"/>
      <c r="G9" s="52">
        <f>G7+G8</f>
        <v>1452.5966666666666</v>
      </c>
    </row>
    <row r="10" spans="1:7" ht="15.75">
      <c r="A10" s="48" t="s">
        <v>13</v>
      </c>
      <c r="B10" s="50"/>
      <c r="C10" s="51"/>
      <c r="D10" s="51"/>
      <c r="E10" s="51"/>
      <c r="F10" s="51"/>
      <c r="G10" s="51"/>
    </row>
    <row r="11" spans="1:7" ht="15.75">
      <c r="A11" s="53" t="s">
        <v>19</v>
      </c>
      <c r="B11" s="50">
        <v>1</v>
      </c>
      <c r="C11" s="51">
        <v>458.97</v>
      </c>
      <c r="D11" s="51">
        <v>458.97</v>
      </c>
      <c r="E11" s="51">
        <v>413.07</v>
      </c>
      <c r="F11" s="51">
        <f>(C11+D11+E11)/3</f>
        <v>443.67</v>
      </c>
      <c r="G11" s="51">
        <f>F11*B11</f>
        <v>443.67</v>
      </c>
    </row>
    <row r="12" spans="1:7" ht="15.75">
      <c r="A12" s="49" t="s">
        <v>25</v>
      </c>
      <c r="B12" s="50">
        <v>2</v>
      </c>
      <c r="C12" s="51">
        <v>623.05</v>
      </c>
      <c r="D12" s="51">
        <v>309.86</v>
      </c>
      <c r="E12" s="51">
        <v>447.5</v>
      </c>
      <c r="F12" s="51">
        <f>(C12+D12+E12)/3</f>
        <v>460.1366666666666</v>
      </c>
      <c r="G12" s="51">
        <v>920.28</v>
      </c>
    </row>
    <row r="13" spans="1:7" ht="31.5">
      <c r="A13" s="49" t="s">
        <v>24</v>
      </c>
      <c r="B13" s="50">
        <v>2</v>
      </c>
      <c r="C13" s="51">
        <v>427.03</v>
      </c>
      <c r="D13" s="51">
        <v>427.03</v>
      </c>
      <c r="E13" s="51">
        <v>384.33</v>
      </c>
      <c r="F13" s="51">
        <f>(C13+D13+E13)/3</f>
        <v>412.7966666666666</v>
      </c>
      <c r="G13" s="51">
        <v>825.6</v>
      </c>
    </row>
    <row r="14" spans="1:7" ht="15.75">
      <c r="A14" s="49"/>
      <c r="B14" s="50"/>
      <c r="C14" s="52"/>
      <c r="D14" s="51"/>
      <c r="E14" s="52"/>
      <c r="F14" s="51"/>
      <c r="G14" s="52">
        <f>G11+G12+G13</f>
        <v>2189.55</v>
      </c>
    </row>
    <row r="15" spans="1:7" ht="15.75">
      <c r="A15" s="54" t="s">
        <v>14</v>
      </c>
      <c r="B15" s="50"/>
      <c r="C15" s="51"/>
      <c r="D15" s="51"/>
      <c r="E15" s="51"/>
      <c r="F15" s="51"/>
      <c r="G15" s="51"/>
    </row>
    <row r="16" spans="1:7" ht="31.5" customHeight="1">
      <c r="A16" s="49" t="s">
        <v>26</v>
      </c>
      <c r="B16" s="50">
        <v>20</v>
      </c>
      <c r="C16" s="51">
        <v>226.42</v>
      </c>
      <c r="D16" s="51">
        <v>226.42</v>
      </c>
      <c r="E16" s="51">
        <v>203.79</v>
      </c>
      <c r="F16" s="51">
        <f>(C16+D16+E16)/3</f>
        <v>218.87666666666667</v>
      </c>
      <c r="G16" s="51">
        <v>4377.6</v>
      </c>
    </row>
    <row r="17" spans="1:7" ht="31.5">
      <c r="A17" s="49" t="s">
        <v>27</v>
      </c>
      <c r="B17" s="50">
        <v>1</v>
      </c>
      <c r="C17" s="51">
        <v>427.03</v>
      </c>
      <c r="D17" s="51">
        <v>427.03</v>
      </c>
      <c r="E17" s="51">
        <v>384.33</v>
      </c>
      <c r="F17" s="51">
        <f>(C17+D17+E17)/3</f>
        <v>412.7966666666666</v>
      </c>
      <c r="G17" s="51">
        <f>F17*B17</f>
        <v>412.7966666666666</v>
      </c>
    </row>
    <row r="18" spans="1:7" ht="15.75">
      <c r="A18" s="49"/>
      <c r="B18" s="50"/>
      <c r="C18" s="51"/>
      <c r="D18" s="51"/>
      <c r="E18" s="51"/>
      <c r="F18" s="51"/>
      <c r="G18" s="51">
        <f>G16+G17</f>
        <v>4790.396666666667</v>
      </c>
    </row>
    <row r="19" spans="1:7" ht="15.75">
      <c r="A19" s="54" t="s">
        <v>41</v>
      </c>
      <c r="B19" s="50"/>
      <c r="C19" s="51"/>
      <c r="D19" s="51"/>
      <c r="E19" s="51"/>
      <c r="F19" s="51"/>
      <c r="G19" s="51"/>
    </row>
    <row r="20" spans="1:7" ht="15.75">
      <c r="A20" s="49" t="s">
        <v>36</v>
      </c>
      <c r="B20" s="50">
        <v>20</v>
      </c>
      <c r="C20" s="51">
        <v>244.94</v>
      </c>
      <c r="D20" s="51">
        <v>198.3</v>
      </c>
      <c r="E20" s="51">
        <v>178.48</v>
      </c>
      <c r="F20" s="51">
        <f>(C20+D20+E20)/3</f>
        <v>207.24</v>
      </c>
      <c r="G20" s="51">
        <f>F20*B20</f>
        <v>4144.8</v>
      </c>
    </row>
    <row r="21" spans="1:7" ht="15.75">
      <c r="A21" s="49" t="s">
        <v>37</v>
      </c>
      <c r="B21" s="50">
        <v>20</v>
      </c>
      <c r="C21" s="51">
        <v>244.94</v>
      </c>
      <c r="D21" s="51">
        <v>198.3</v>
      </c>
      <c r="E21" s="51">
        <v>178.48</v>
      </c>
      <c r="F21" s="51">
        <f>(C21+D21+E21)/3</f>
        <v>207.24</v>
      </c>
      <c r="G21" s="51">
        <f>F21*B21</f>
        <v>4144.8</v>
      </c>
    </row>
    <row r="22" spans="1:7" ht="15.75">
      <c r="A22" s="49" t="s">
        <v>42</v>
      </c>
      <c r="B22" s="50">
        <v>2</v>
      </c>
      <c r="C22" s="64">
        <v>1038.13</v>
      </c>
      <c r="D22" s="51">
        <v>991.48</v>
      </c>
      <c r="E22" s="51">
        <v>892.34</v>
      </c>
      <c r="F22" s="51">
        <f>(C22+D22+E22)/3</f>
        <v>973.9833333333335</v>
      </c>
      <c r="G22" s="51">
        <v>17531.64</v>
      </c>
    </row>
    <row r="23" spans="1:7" ht="31.5">
      <c r="A23" s="49" t="s">
        <v>27</v>
      </c>
      <c r="B23" s="50">
        <v>3</v>
      </c>
      <c r="C23" s="51">
        <v>427.03</v>
      </c>
      <c r="D23" s="51">
        <v>427.03</v>
      </c>
      <c r="E23" s="51">
        <v>384.33</v>
      </c>
      <c r="F23" s="51">
        <f>(C23+D23+E23)/3</f>
        <v>412.7966666666666</v>
      </c>
      <c r="G23" s="51">
        <v>1238.4</v>
      </c>
    </row>
    <row r="24" spans="1:7" ht="15.75">
      <c r="A24" s="55"/>
      <c r="B24" s="56"/>
      <c r="C24" s="52"/>
      <c r="D24" s="52"/>
      <c r="E24" s="52"/>
      <c r="F24" s="52"/>
      <c r="G24" s="52">
        <f>G23+G22+G21+G20</f>
        <v>27059.64</v>
      </c>
    </row>
    <row r="25" spans="1:7" ht="14.25" customHeight="1">
      <c r="A25" s="55" t="s">
        <v>15</v>
      </c>
      <c r="B25" s="50"/>
      <c r="C25" s="51"/>
      <c r="D25" s="51"/>
      <c r="E25" s="51"/>
      <c r="F25" s="51"/>
      <c r="G25" s="52">
        <f>G24+G18+G14+G9</f>
        <v>35492.183333333334</v>
      </c>
    </row>
    <row r="26" spans="1:7" ht="15.75" customHeight="1" hidden="1">
      <c r="A26" s="57"/>
      <c r="B26" s="50"/>
      <c r="C26" s="51"/>
      <c r="D26" s="51"/>
      <c r="E26" s="51"/>
      <c r="F26" s="51"/>
      <c r="G26" s="51"/>
    </row>
    <row r="27" spans="1:7" ht="15.75" customHeight="1" hidden="1">
      <c r="A27" s="57"/>
      <c r="B27" s="50"/>
      <c r="C27" s="51"/>
      <c r="D27" s="51"/>
      <c r="E27" s="51"/>
      <c r="F27" s="51"/>
      <c r="G27" s="51"/>
    </row>
    <row r="28" spans="1:7" ht="15.75" customHeight="1" hidden="1">
      <c r="A28" s="57"/>
      <c r="B28" s="50"/>
      <c r="C28" s="51"/>
      <c r="D28" s="51"/>
      <c r="E28" s="51"/>
      <c r="F28" s="51"/>
      <c r="G28" s="51"/>
    </row>
    <row r="29" spans="1:7" ht="15.75" customHeight="1" hidden="1">
      <c r="A29" s="55"/>
      <c r="B29" s="50"/>
      <c r="C29" s="51"/>
      <c r="D29" s="51"/>
      <c r="E29" s="51"/>
      <c r="F29" s="51"/>
      <c r="G29" s="51"/>
    </row>
    <row r="30" spans="1:7" ht="15.75" customHeight="1" hidden="1">
      <c r="A30" s="53"/>
      <c r="B30" s="50"/>
      <c r="C30" s="51"/>
      <c r="D30" s="51"/>
      <c r="E30" s="51"/>
      <c r="F30" s="51"/>
      <c r="G30" s="51"/>
    </row>
    <row r="31" spans="1:7" ht="15.75" customHeight="1" hidden="1">
      <c r="A31" s="55"/>
      <c r="B31" s="50"/>
      <c r="C31" s="51"/>
      <c r="D31" s="51"/>
      <c r="E31" s="51"/>
      <c r="F31" s="51"/>
      <c r="G31" s="51"/>
    </row>
    <row r="32" spans="1:7" ht="15.75" customHeight="1" hidden="1">
      <c r="A32" s="57"/>
      <c r="B32" s="50"/>
      <c r="C32" s="51"/>
      <c r="D32" s="51"/>
      <c r="E32" s="51"/>
      <c r="F32" s="51"/>
      <c r="G32" s="51"/>
    </row>
    <row r="33" spans="1:7" ht="15.75" customHeight="1" hidden="1">
      <c r="A33" s="57"/>
      <c r="B33" s="50"/>
      <c r="C33" s="51"/>
      <c r="D33" s="51"/>
      <c r="E33" s="51"/>
      <c r="F33" s="51"/>
      <c r="G33" s="51"/>
    </row>
    <row r="34" spans="1:7" ht="15.75" customHeight="1" hidden="1">
      <c r="A34" s="57"/>
      <c r="B34" s="50"/>
      <c r="C34" s="51"/>
      <c r="D34" s="51"/>
      <c r="E34" s="51"/>
      <c r="F34" s="51"/>
      <c r="G34" s="51"/>
    </row>
    <row r="35" spans="1:7" ht="15.75" customHeight="1" hidden="1">
      <c r="A35" s="57"/>
      <c r="B35" s="50"/>
      <c r="C35" s="51"/>
      <c r="D35" s="51"/>
      <c r="E35" s="51"/>
      <c r="F35" s="51"/>
      <c r="G35" s="51"/>
    </row>
    <row r="36" spans="1:7" ht="15.75" customHeight="1" hidden="1">
      <c r="A36" s="57"/>
      <c r="B36" s="50"/>
      <c r="C36" s="52"/>
      <c r="D36" s="52"/>
      <c r="E36" s="52"/>
      <c r="F36" s="52"/>
      <c r="G36" s="52"/>
    </row>
    <row r="37" spans="1:7" ht="23.25" customHeight="1">
      <c r="A37" s="58" t="s">
        <v>8</v>
      </c>
      <c r="B37" s="65"/>
      <c r="C37" s="66"/>
      <c r="D37" s="66"/>
      <c r="E37" s="66"/>
      <c r="F37" s="67"/>
      <c r="G37" s="52">
        <f>G25</f>
        <v>35492.183333333334</v>
      </c>
    </row>
    <row r="38" spans="1:7" s="61" customFormat="1" ht="18" customHeight="1" hidden="1">
      <c r="A38" s="59" t="s">
        <v>6</v>
      </c>
      <c r="B38" s="60"/>
      <c r="C38" s="60">
        <v>41625</v>
      </c>
      <c r="D38" s="60">
        <v>41631</v>
      </c>
      <c r="E38" s="60">
        <v>41621</v>
      </c>
      <c r="F38" s="50"/>
      <c r="G38" s="50"/>
    </row>
    <row r="39" spans="1:7" s="61" customFormat="1" ht="16.5" customHeight="1">
      <c r="A39" s="59" t="s">
        <v>7</v>
      </c>
      <c r="B39" s="60"/>
      <c r="C39" s="60">
        <v>42004</v>
      </c>
      <c r="D39" s="60">
        <v>42004</v>
      </c>
      <c r="E39" s="60">
        <v>42004</v>
      </c>
      <c r="F39" s="50"/>
      <c r="G39" s="50"/>
    </row>
    <row r="40" ht="6.75" customHeight="1"/>
    <row r="41" spans="1:8" s="62" customFormat="1" ht="21.75" customHeight="1">
      <c r="A41" s="70" t="s">
        <v>46</v>
      </c>
      <c r="B41" s="70"/>
      <c r="C41" s="70"/>
      <c r="D41" s="70"/>
      <c r="E41" s="70"/>
      <c r="F41" s="70"/>
      <c r="G41" s="70"/>
      <c r="H41" s="70"/>
    </row>
    <row r="42" ht="15" customHeight="1">
      <c r="A42" s="41" t="s">
        <v>47</v>
      </c>
    </row>
    <row r="43" spans="1:8" ht="15" customHeight="1">
      <c r="A43" s="70" t="s">
        <v>48</v>
      </c>
      <c r="B43" s="70"/>
      <c r="C43" s="70"/>
      <c r="D43" s="70"/>
      <c r="E43" s="70"/>
      <c r="F43" s="70"/>
      <c r="G43" s="70"/>
      <c r="H43" s="70"/>
    </row>
    <row r="44" spans="1:7" ht="32.25" customHeight="1">
      <c r="A44" s="71" t="s">
        <v>50</v>
      </c>
      <c r="B44" s="71"/>
      <c r="C44" s="71"/>
      <c r="D44" s="71"/>
      <c r="E44" s="71"/>
      <c r="F44" s="71"/>
      <c r="G44" s="71"/>
    </row>
    <row r="45" ht="12" customHeight="1"/>
    <row r="46" ht="15.75">
      <c r="A46" s="41" t="s">
        <v>49</v>
      </c>
    </row>
    <row r="47" ht="15.75">
      <c r="A47" s="41" t="s">
        <v>43</v>
      </c>
    </row>
  </sheetData>
  <sheetProtection/>
  <mergeCells count="12">
    <mergeCell ref="K1:S1"/>
    <mergeCell ref="K2:S2"/>
    <mergeCell ref="A1:G1"/>
    <mergeCell ref="A2:G2"/>
    <mergeCell ref="F4:F5"/>
    <mergeCell ref="A3:A5"/>
    <mergeCell ref="B37:F37"/>
    <mergeCell ref="G3:G5"/>
    <mergeCell ref="B3:B5"/>
    <mergeCell ref="A41:H41"/>
    <mergeCell ref="A43:H43"/>
    <mergeCell ref="A44:G44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5.75390625" style="18" customWidth="1"/>
    <col min="2" max="2" width="42.375" style="18" customWidth="1"/>
    <col min="3" max="3" width="7.75390625" style="18" customWidth="1"/>
    <col min="4" max="4" width="6.625" style="18" customWidth="1"/>
    <col min="5" max="5" width="9.625" style="18" customWidth="1"/>
    <col min="6" max="6" width="10.00390625" style="18" customWidth="1"/>
    <col min="7" max="8" width="10.625" style="18" customWidth="1"/>
    <col min="9" max="9" width="11.875" style="18" customWidth="1"/>
    <col min="10" max="16384" width="9.125" style="18" customWidth="1"/>
  </cols>
  <sheetData>
    <row r="1" spans="1:9" s="1" customFormat="1" ht="18.75" customHeight="1">
      <c r="A1" s="87" t="s">
        <v>40</v>
      </c>
      <c r="B1" s="87"/>
      <c r="C1" s="87"/>
      <c r="D1" s="87"/>
      <c r="E1" s="87"/>
      <c r="F1" s="87"/>
      <c r="G1" s="87"/>
      <c r="H1" s="87"/>
      <c r="I1" s="87"/>
    </row>
    <row r="2" spans="1:9" s="1" customFormat="1" ht="15.75">
      <c r="A2" s="88" t="s">
        <v>39</v>
      </c>
      <c r="B2" s="88"/>
      <c r="C2" s="88"/>
      <c r="D2" s="88"/>
      <c r="E2" s="88"/>
      <c r="F2" s="88"/>
      <c r="G2" s="88"/>
      <c r="H2" s="88"/>
      <c r="I2" s="88"/>
    </row>
    <row r="3" spans="1:9" s="1" customFormat="1" ht="13.5" customHeight="1">
      <c r="A3" s="2"/>
      <c r="I3" s="3"/>
    </row>
    <row r="4" spans="1:9" s="1" customFormat="1" ht="16.5" customHeight="1">
      <c r="A4" s="89" t="s">
        <v>1</v>
      </c>
      <c r="B4" s="89" t="s">
        <v>2</v>
      </c>
      <c r="C4" s="89" t="s">
        <v>9</v>
      </c>
      <c r="D4" s="90" t="s">
        <v>0</v>
      </c>
      <c r="E4" s="27"/>
      <c r="F4" s="28"/>
      <c r="G4" s="28"/>
      <c r="H4" s="29"/>
      <c r="I4" s="91" t="s">
        <v>10</v>
      </c>
    </row>
    <row r="5" spans="1:9" s="1" customFormat="1" ht="16.5" customHeight="1">
      <c r="A5" s="89"/>
      <c r="B5" s="89"/>
      <c r="C5" s="89"/>
      <c r="D5" s="90"/>
      <c r="E5" s="27" t="s">
        <v>3</v>
      </c>
      <c r="F5" s="27" t="s">
        <v>4</v>
      </c>
      <c r="G5" s="27" t="s">
        <v>5</v>
      </c>
      <c r="H5" s="89" t="s">
        <v>12</v>
      </c>
      <c r="I5" s="91"/>
    </row>
    <row r="6" spans="1:9" s="1" customFormat="1" ht="20.25" customHeight="1">
      <c r="A6" s="89"/>
      <c r="B6" s="89"/>
      <c r="C6" s="89"/>
      <c r="D6" s="90"/>
      <c r="E6" s="7" t="s">
        <v>11</v>
      </c>
      <c r="F6" s="7" t="s">
        <v>11</v>
      </c>
      <c r="G6" s="7" t="s">
        <v>11</v>
      </c>
      <c r="H6" s="89"/>
      <c r="I6" s="91"/>
    </row>
    <row r="7" spans="1:9" s="1" customFormat="1" ht="1.5" customHeight="1">
      <c r="A7" s="78"/>
      <c r="B7" s="26"/>
      <c r="C7" s="4"/>
      <c r="D7" s="5"/>
      <c r="E7" s="7"/>
      <c r="F7" s="7"/>
      <c r="G7" s="7"/>
      <c r="H7" s="4"/>
      <c r="I7" s="6"/>
    </row>
    <row r="8" spans="1:9" s="1" customFormat="1" ht="20.25" customHeight="1">
      <c r="A8" s="79"/>
      <c r="B8" s="8" t="s">
        <v>16</v>
      </c>
      <c r="C8" s="4"/>
      <c r="D8" s="5"/>
      <c r="E8" s="7"/>
      <c r="F8" s="7"/>
      <c r="G8" s="7"/>
      <c r="H8" s="4"/>
      <c r="I8" s="6"/>
    </row>
    <row r="9" spans="1:9" s="36" customFormat="1" ht="14.25" customHeight="1">
      <c r="A9" s="79"/>
      <c r="B9" s="33" t="s">
        <v>18</v>
      </c>
      <c r="C9" s="81"/>
      <c r="D9" s="34">
        <v>2</v>
      </c>
      <c r="E9" s="35">
        <v>1671.91</v>
      </c>
      <c r="F9" s="35">
        <v>1937.36</v>
      </c>
      <c r="G9" s="35">
        <v>1980.37</v>
      </c>
      <c r="H9" s="35">
        <f>(E9+F9+G9)/3</f>
        <v>1863.2133333333331</v>
      </c>
      <c r="I9" s="35">
        <v>3726.42</v>
      </c>
    </row>
    <row r="10" spans="1:9" s="36" customFormat="1" ht="14.25" customHeight="1">
      <c r="A10" s="79"/>
      <c r="B10" s="40" t="s">
        <v>20</v>
      </c>
      <c r="C10" s="81"/>
      <c r="D10" s="34">
        <v>30</v>
      </c>
      <c r="E10" s="35">
        <v>309.33</v>
      </c>
      <c r="F10" s="35">
        <v>278.4</v>
      </c>
      <c r="G10" s="35">
        <v>309.33</v>
      </c>
      <c r="H10" s="35">
        <f>(E10+F10+G10)/3</f>
        <v>299.02</v>
      </c>
      <c r="I10" s="35">
        <f>D10*H10</f>
        <v>8970.599999999999</v>
      </c>
    </row>
    <row r="11" spans="1:9" s="36" customFormat="1" ht="14.25" customHeight="1">
      <c r="A11" s="79"/>
      <c r="B11" s="40" t="s">
        <v>21</v>
      </c>
      <c r="C11" s="81"/>
      <c r="D11" s="34">
        <v>5</v>
      </c>
      <c r="E11" s="35">
        <v>623.68</v>
      </c>
      <c r="F11" s="35">
        <v>561.31</v>
      </c>
      <c r="G11" s="35">
        <v>623.68</v>
      </c>
      <c r="H11" s="35">
        <f>(E11+F11+G11)/3</f>
        <v>602.8899999999999</v>
      </c>
      <c r="I11" s="35">
        <f>H11*D11</f>
        <v>3014.4499999999994</v>
      </c>
    </row>
    <row r="12" spans="1:9" s="36" customFormat="1" ht="14.25" customHeight="1">
      <c r="A12" s="79"/>
      <c r="B12" s="33" t="s">
        <v>22</v>
      </c>
      <c r="C12" s="81"/>
      <c r="D12" s="34">
        <v>5</v>
      </c>
      <c r="E12" s="35">
        <v>571.38</v>
      </c>
      <c r="F12" s="35">
        <v>503.85</v>
      </c>
      <c r="G12" s="35">
        <v>559.83</v>
      </c>
      <c r="H12" s="35">
        <f>(E12+F12+G12)/3</f>
        <v>545.02</v>
      </c>
      <c r="I12" s="35">
        <f>H12*D12</f>
        <v>2725.1</v>
      </c>
    </row>
    <row r="13" spans="1:9" s="36" customFormat="1" ht="14.25" customHeight="1">
      <c r="A13" s="79"/>
      <c r="B13" s="33" t="s">
        <v>23</v>
      </c>
      <c r="C13" s="81"/>
      <c r="D13" s="37">
        <v>4</v>
      </c>
      <c r="E13" s="38">
        <v>725.65</v>
      </c>
      <c r="F13" s="38">
        <v>653.09</v>
      </c>
      <c r="G13" s="38">
        <v>614.96</v>
      </c>
      <c r="H13" s="38">
        <f>(E13+F13+G13)/3</f>
        <v>664.5666666666667</v>
      </c>
      <c r="I13" s="38">
        <f>H13*D13</f>
        <v>2658.266666666667</v>
      </c>
    </row>
    <row r="14" spans="1:9" s="1" customFormat="1" ht="31.5">
      <c r="A14" s="79"/>
      <c r="B14" s="9" t="s">
        <v>24</v>
      </c>
      <c r="C14" s="81"/>
      <c r="D14" s="21">
        <v>10</v>
      </c>
      <c r="E14" s="19" t="e">
        <f>#REF!/D14</f>
        <v>#REF!</v>
      </c>
      <c r="F14" s="19" t="e">
        <f>#REF!/D14</f>
        <v>#REF!</v>
      </c>
      <c r="G14" s="19" t="e">
        <f>#REF!/D14</f>
        <v>#REF!</v>
      </c>
      <c r="H14" s="19" t="e">
        <f>(E14+F14+G14+#REF!)/4</f>
        <v>#REF!</v>
      </c>
      <c r="I14" s="19" t="e">
        <f>D14*H14</f>
        <v>#REF!</v>
      </c>
    </row>
    <row r="15" spans="1:9" s="1" customFormat="1" ht="15.75">
      <c r="A15" s="79"/>
      <c r="B15" s="9"/>
      <c r="C15" s="81"/>
      <c r="D15" s="21"/>
      <c r="E15" s="19"/>
      <c r="F15" s="20"/>
      <c r="G15" s="20"/>
      <c r="H15" s="19"/>
      <c r="I15" s="20" t="e">
        <f>I9+#REF!+I10+I11+I12+#REF!+I13+#REF!+I14</f>
        <v>#REF!</v>
      </c>
    </row>
    <row r="16" spans="1:9" s="1" customFormat="1" ht="15.75">
      <c r="A16" s="79"/>
      <c r="B16" s="31" t="s">
        <v>13</v>
      </c>
      <c r="C16" s="81"/>
      <c r="D16" s="21"/>
      <c r="E16" s="19"/>
      <c r="F16" s="19"/>
      <c r="G16" s="19"/>
      <c r="H16" s="19"/>
      <c r="I16" s="19"/>
    </row>
    <row r="17" spans="1:9" s="36" customFormat="1" ht="15.75">
      <c r="A17" s="79"/>
      <c r="B17" s="33" t="s">
        <v>17</v>
      </c>
      <c r="C17" s="81"/>
      <c r="D17" s="34">
        <v>2</v>
      </c>
      <c r="E17" s="35">
        <v>727.94</v>
      </c>
      <c r="F17" s="35">
        <v>655.15</v>
      </c>
      <c r="G17" s="35">
        <v>774.59</v>
      </c>
      <c r="H17" s="35">
        <f aca="true" t="shared" si="0" ref="H17:H23">(E17+F17+G17)/3</f>
        <v>719.2266666666668</v>
      </c>
      <c r="I17" s="35">
        <v>1438.46</v>
      </c>
    </row>
    <row r="18" spans="1:9" s="36" customFormat="1" ht="13.5" customHeight="1">
      <c r="A18" s="79"/>
      <c r="B18" s="33" t="s">
        <v>18</v>
      </c>
      <c r="C18" s="81"/>
      <c r="D18" s="34">
        <v>2</v>
      </c>
      <c r="E18" s="35">
        <v>318.16</v>
      </c>
      <c r="F18" s="35">
        <v>286.35</v>
      </c>
      <c r="G18" s="35">
        <v>364.81</v>
      </c>
      <c r="H18" s="35">
        <f t="shared" si="0"/>
        <v>323.1066666666666</v>
      </c>
      <c r="I18" s="35">
        <v>646.22</v>
      </c>
    </row>
    <row r="19" spans="1:9" s="36" customFormat="1" ht="31.5">
      <c r="A19" s="79"/>
      <c r="B19" s="33" t="s">
        <v>35</v>
      </c>
      <c r="C19" s="81"/>
      <c r="D19" s="34">
        <v>1</v>
      </c>
      <c r="E19" s="35">
        <v>434.98</v>
      </c>
      <c r="F19" s="35">
        <v>175.73</v>
      </c>
      <c r="G19" s="35">
        <v>953.27</v>
      </c>
      <c r="H19" s="35">
        <f t="shared" si="0"/>
        <v>521.3266666666667</v>
      </c>
      <c r="I19" s="35">
        <f>D19*H19</f>
        <v>521.3266666666667</v>
      </c>
    </row>
    <row r="20" spans="1:9" s="36" customFormat="1" ht="31.5">
      <c r="A20" s="79"/>
      <c r="B20" s="33" t="s">
        <v>33</v>
      </c>
      <c r="C20" s="81"/>
      <c r="D20" s="34">
        <v>2</v>
      </c>
      <c r="E20" s="35">
        <v>527.38</v>
      </c>
      <c r="F20" s="35">
        <v>474.64</v>
      </c>
      <c r="G20" s="35">
        <v>769.28</v>
      </c>
      <c r="H20" s="35">
        <f t="shared" si="0"/>
        <v>590.4333333333333</v>
      </c>
      <c r="I20" s="35">
        <v>1180.86</v>
      </c>
    </row>
    <row r="21" spans="1:9" s="36" customFormat="1" ht="15.75">
      <c r="A21" s="79"/>
      <c r="B21" s="33" t="s">
        <v>34</v>
      </c>
      <c r="C21" s="81"/>
      <c r="D21" s="34">
        <v>6</v>
      </c>
      <c r="E21" s="35">
        <v>3255.44</v>
      </c>
      <c r="F21" s="35">
        <v>4008.31</v>
      </c>
      <c r="G21" s="38">
        <v>11264.73</v>
      </c>
      <c r="H21" s="35">
        <f t="shared" si="0"/>
        <v>6176.16</v>
      </c>
      <c r="I21" s="35">
        <f>D21*H21</f>
        <v>37056.96</v>
      </c>
    </row>
    <row r="22" spans="1:9" s="36" customFormat="1" ht="15.75">
      <c r="A22" s="79"/>
      <c r="B22" s="39" t="s">
        <v>19</v>
      </c>
      <c r="C22" s="81"/>
      <c r="D22" s="34">
        <v>1</v>
      </c>
      <c r="E22" s="35">
        <v>497.23</v>
      </c>
      <c r="F22" s="35">
        <v>447.5</v>
      </c>
      <c r="G22" s="35">
        <v>497.23</v>
      </c>
      <c r="H22" s="35">
        <f t="shared" si="0"/>
        <v>480.65333333333336</v>
      </c>
      <c r="I22" s="35">
        <f>D22*H22</f>
        <v>480.65333333333336</v>
      </c>
    </row>
    <row r="23" spans="1:9" s="36" customFormat="1" ht="15.75">
      <c r="A23" s="79"/>
      <c r="B23" s="33" t="s">
        <v>25</v>
      </c>
      <c r="C23" s="81"/>
      <c r="D23" s="34">
        <v>2</v>
      </c>
      <c r="E23" s="35">
        <v>309.86</v>
      </c>
      <c r="F23" s="35">
        <v>447.5</v>
      </c>
      <c r="G23" s="35">
        <v>623.05</v>
      </c>
      <c r="H23" s="35">
        <f t="shared" si="0"/>
        <v>460.1366666666666</v>
      </c>
      <c r="I23" s="35">
        <v>920.28</v>
      </c>
    </row>
    <row r="24" spans="1:9" s="1" customFormat="1" ht="31.5">
      <c r="A24" s="79"/>
      <c r="B24" s="9" t="s">
        <v>24</v>
      </c>
      <c r="C24" s="81"/>
      <c r="D24" s="21">
        <v>8</v>
      </c>
      <c r="E24" s="19" t="e">
        <f>#REF!/D24</f>
        <v>#REF!</v>
      </c>
      <c r="F24" s="19" t="e">
        <f>#REF!/D24</f>
        <v>#REF!</v>
      </c>
      <c r="G24" s="19" t="e">
        <f>#REF!/D24</f>
        <v>#REF!</v>
      </c>
      <c r="H24" s="19" t="e">
        <f>(E24+F24+G24+#REF!)/4</f>
        <v>#REF!</v>
      </c>
      <c r="I24" s="19" t="e">
        <f>D24*H24</f>
        <v>#REF!</v>
      </c>
    </row>
    <row r="25" spans="1:9" s="1" customFormat="1" ht="15.75">
      <c r="A25" s="79"/>
      <c r="B25" s="9"/>
      <c r="C25" s="81"/>
      <c r="D25" s="21"/>
      <c r="E25" s="19"/>
      <c r="F25" s="20"/>
      <c r="G25" s="20"/>
      <c r="H25" s="19"/>
      <c r="I25" s="20" t="e">
        <f>I17+I18+I19+I20+I21+I22+#REF!+I23+#REF!+I24</f>
        <v>#REF!</v>
      </c>
    </row>
    <row r="26" spans="1:9" s="1" customFormat="1" ht="15.75">
      <c r="A26" s="79"/>
      <c r="B26" s="32" t="s">
        <v>14</v>
      </c>
      <c r="C26" s="81"/>
      <c r="D26" s="21"/>
      <c r="E26" s="19"/>
      <c r="F26" s="19"/>
      <c r="G26" s="19"/>
      <c r="H26" s="19"/>
      <c r="I26" s="19"/>
    </row>
    <row r="27" spans="1:9" s="36" customFormat="1" ht="31.5">
      <c r="A27" s="79"/>
      <c r="B27" s="33" t="s">
        <v>26</v>
      </c>
      <c r="C27" s="81"/>
      <c r="D27" s="34">
        <v>20</v>
      </c>
      <c r="E27" s="35">
        <v>226.42</v>
      </c>
      <c r="F27" s="35">
        <v>203.79</v>
      </c>
      <c r="G27" s="35">
        <v>226.42</v>
      </c>
      <c r="H27" s="35">
        <f>(E27+F27+G27)/3</f>
        <v>218.87666666666667</v>
      </c>
      <c r="I27" s="35">
        <v>4377.6</v>
      </c>
    </row>
    <row r="28" spans="1:9" s="1" customFormat="1" ht="31.5">
      <c r="A28" s="79"/>
      <c r="B28" s="9" t="s">
        <v>27</v>
      </c>
      <c r="C28" s="81"/>
      <c r="D28" s="21">
        <v>1</v>
      </c>
      <c r="E28" s="19" t="e">
        <f>#REF!/D28</f>
        <v>#REF!</v>
      </c>
      <c r="F28" s="19" t="e">
        <f>#REF!/D28</f>
        <v>#REF!</v>
      </c>
      <c r="G28" s="19" t="e">
        <f>#REF!/D28</f>
        <v>#REF!</v>
      </c>
      <c r="H28" s="19" t="e">
        <f>(E28+F28+G28+#REF!)/4</f>
        <v>#REF!</v>
      </c>
      <c r="I28" s="19" t="e">
        <f>D28*H28</f>
        <v>#REF!</v>
      </c>
    </row>
    <row r="29" spans="1:9" s="1" customFormat="1" ht="15.75">
      <c r="A29" s="79"/>
      <c r="B29" s="9"/>
      <c r="C29" s="81"/>
      <c r="D29" s="21"/>
      <c r="E29" s="19"/>
      <c r="F29" s="19"/>
      <c r="G29" s="19"/>
      <c r="H29" s="19"/>
      <c r="I29" s="19"/>
    </row>
    <row r="30" spans="1:9" s="1" customFormat="1" ht="15.75">
      <c r="A30" s="79"/>
      <c r="B30" s="32" t="s">
        <v>41</v>
      </c>
      <c r="C30" s="81"/>
      <c r="D30" s="21"/>
      <c r="E30" s="19"/>
      <c r="F30" s="19"/>
      <c r="G30" s="19"/>
      <c r="H30" s="19"/>
      <c r="I30" s="19"/>
    </row>
    <row r="31" spans="1:9" s="36" customFormat="1" ht="15.75">
      <c r="A31" s="79"/>
      <c r="B31" s="33" t="s">
        <v>36</v>
      </c>
      <c r="C31" s="81"/>
      <c r="D31" s="34">
        <v>6</v>
      </c>
      <c r="E31" s="35">
        <v>198.3</v>
      </c>
      <c r="F31" s="35">
        <v>178.48</v>
      </c>
      <c r="G31" s="35">
        <v>244.94</v>
      </c>
      <c r="H31" s="35">
        <f>(E31+F31+G31)/3</f>
        <v>207.24</v>
      </c>
      <c r="I31" s="35">
        <v>4144.8</v>
      </c>
    </row>
    <row r="32" spans="1:9" s="36" customFormat="1" ht="15.75">
      <c r="A32" s="79"/>
      <c r="B32" s="33" t="s">
        <v>37</v>
      </c>
      <c r="C32" s="81"/>
      <c r="D32" s="34">
        <v>9</v>
      </c>
      <c r="E32" s="35">
        <v>198.3</v>
      </c>
      <c r="F32" s="35">
        <v>178.48</v>
      </c>
      <c r="G32" s="35">
        <v>244.94</v>
      </c>
      <c r="H32" s="35">
        <f>(G32+F32+E32)/3</f>
        <v>207.24</v>
      </c>
      <c r="I32" s="35">
        <f>H32*D32</f>
        <v>1865.16</v>
      </c>
    </row>
    <row r="33" spans="1:9" s="1" customFormat="1" ht="31.5">
      <c r="A33" s="79"/>
      <c r="B33" s="9" t="s">
        <v>27</v>
      </c>
      <c r="C33" s="81"/>
      <c r="D33" s="21">
        <v>1</v>
      </c>
      <c r="E33" s="19" t="e">
        <f>#REF!/D33</f>
        <v>#REF!</v>
      </c>
      <c r="F33" s="19" t="e">
        <f>#REF!/D33</f>
        <v>#REF!</v>
      </c>
      <c r="G33" s="19" t="e">
        <f>#REF!/D33</f>
        <v>#REF!</v>
      </c>
      <c r="H33" s="19" t="e">
        <f>(E33+F33+G33+#REF!)/4</f>
        <v>#REF!</v>
      </c>
      <c r="I33" s="19" t="e">
        <f>D33*H33</f>
        <v>#REF!</v>
      </c>
    </row>
    <row r="34" spans="1:9" s="1" customFormat="1" ht="15.75">
      <c r="A34" s="79"/>
      <c r="B34" s="10"/>
      <c r="C34" s="81"/>
      <c r="D34" s="25"/>
      <c r="E34" s="20"/>
      <c r="F34" s="20"/>
      <c r="G34" s="20"/>
      <c r="H34" s="20"/>
      <c r="I34" s="20" t="e">
        <f>I27+#REF!+I28</f>
        <v>#REF!</v>
      </c>
    </row>
    <row r="35" spans="1:9" s="1" customFormat="1" ht="14.25" customHeight="1">
      <c r="A35" s="79"/>
      <c r="B35" s="10" t="s">
        <v>15</v>
      </c>
      <c r="C35" s="81"/>
      <c r="D35" s="21"/>
      <c r="E35" s="19"/>
      <c r="F35" s="19"/>
      <c r="G35" s="19"/>
      <c r="H35" s="19"/>
      <c r="I35" s="20" t="e">
        <f>(#REF!+#REF!+#REF!+#REF!)/4</f>
        <v>#REF!</v>
      </c>
    </row>
    <row r="36" spans="1:9" s="1" customFormat="1" ht="15.75" hidden="1">
      <c r="A36" s="79"/>
      <c r="B36" s="11"/>
      <c r="C36" s="81"/>
      <c r="D36" s="21"/>
      <c r="E36" s="19"/>
      <c r="F36" s="19"/>
      <c r="G36" s="19"/>
      <c r="H36" s="19"/>
      <c r="I36" s="19"/>
    </row>
    <row r="37" spans="1:9" s="1" customFormat="1" ht="15.75" hidden="1">
      <c r="A37" s="79"/>
      <c r="B37" s="11"/>
      <c r="C37" s="81"/>
      <c r="D37" s="21"/>
      <c r="E37" s="19"/>
      <c r="F37" s="19"/>
      <c r="G37" s="19"/>
      <c r="H37" s="19"/>
      <c r="I37" s="19"/>
    </row>
    <row r="38" spans="1:9" s="1" customFormat="1" ht="15.75" hidden="1">
      <c r="A38" s="79"/>
      <c r="B38" s="11"/>
      <c r="C38" s="81"/>
      <c r="D38" s="21"/>
      <c r="E38" s="19"/>
      <c r="F38" s="19"/>
      <c r="G38" s="19"/>
      <c r="H38" s="19"/>
      <c r="I38" s="19"/>
    </row>
    <row r="39" spans="1:9" s="1" customFormat="1" ht="15.75" hidden="1">
      <c r="A39" s="79"/>
      <c r="B39" s="10"/>
      <c r="C39" s="81"/>
      <c r="D39" s="21"/>
      <c r="E39" s="19"/>
      <c r="F39" s="19"/>
      <c r="G39" s="19"/>
      <c r="H39" s="19"/>
      <c r="I39" s="19"/>
    </row>
    <row r="40" spans="1:9" s="1" customFormat="1" ht="15.75" hidden="1">
      <c r="A40" s="79"/>
      <c r="B40" s="12"/>
      <c r="C40" s="81"/>
      <c r="D40" s="21"/>
      <c r="E40" s="19"/>
      <c r="F40" s="19"/>
      <c r="G40" s="19"/>
      <c r="H40" s="19"/>
      <c r="I40" s="19"/>
    </row>
    <row r="41" spans="1:9" s="1" customFormat="1" ht="15.75" hidden="1">
      <c r="A41" s="79"/>
      <c r="B41" s="10"/>
      <c r="C41" s="81"/>
      <c r="D41" s="21"/>
      <c r="E41" s="19"/>
      <c r="F41" s="19"/>
      <c r="G41" s="19"/>
      <c r="H41" s="19"/>
      <c r="I41" s="19"/>
    </row>
    <row r="42" spans="1:9" s="1" customFormat="1" ht="15.75" hidden="1">
      <c r="A42" s="79"/>
      <c r="B42" s="11"/>
      <c r="C42" s="81"/>
      <c r="D42" s="21"/>
      <c r="E42" s="19"/>
      <c r="F42" s="19"/>
      <c r="G42" s="19"/>
      <c r="H42" s="19"/>
      <c r="I42" s="19"/>
    </row>
    <row r="43" spans="1:9" s="1" customFormat="1" ht="15.75" hidden="1">
      <c r="A43" s="79"/>
      <c r="B43" s="11"/>
      <c r="C43" s="81"/>
      <c r="D43" s="21"/>
      <c r="E43" s="19"/>
      <c r="F43" s="19"/>
      <c r="G43" s="19"/>
      <c r="H43" s="19"/>
      <c r="I43" s="19"/>
    </row>
    <row r="44" spans="1:9" s="1" customFormat="1" ht="15.75" hidden="1">
      <c r="A44" s="79"/>
      <c r="B44" s="11"/>
      <c r="C44" s="81"/>
      <c r="D44" s="21"/>
      <c r="E44" s="19"/>
      <c r="F44" s="19"/>
      <c r="G44" s="19"/>
      <c r="H44" s="19"/>
      <c r="I44" s="19"/>
    </row>
    <row r="45" spans="1:9" s="1" customFormat="1" ht="15.75" hidden="1">
      <c r="A45" s="80"/>
      <c r="B45" s="11"/>
      <c r="C45" s="81"/>
      <c r="D45" s="21"/>
      <c r="E45" s="19"/>
      <c r="F45" s="19"/>
      <c r="G45" s="19"/>
      <c r="H45" s="19"/>
      <c r="I45" s="19"/>
    </row>
    <row r="46" spans="1:9" s="1" customFormat="1" ht="15.75" hidden="1">
      <c r="A46" s="24"/>
      <c r="B46" s="11"/>
      <c r="C46" s="81"/>
      <c r="D46" s="21"/>
      <c r="E46" s="20"/>
      <c r="F46" s="20"/>
      <c r="G46" s="20"/>
      <c r="H46" s="20"/>
      <c r="I46" s="20"/>
    </row>
    <row r="47" spans="1:9" s="1" customFormat="1" ht="23.25" customHeight="1">
      <c r="A47" s="13" t="s">
        <v>8</v>
      </c>
      <c r="B47" s="17"/>
      <c r="C47" s="81"/>
      <c r="D47" s="82"/>
      <c r="E47" s="83"/>
      <c r="F47" s="83"/>
      <c r="G47" s="83"/>
      <c r="H47" s="84"/>
      <c r="I47" s="20" t="e">
        <f>I15+I25+I34</f>
        <v>#REF!</v>
      </c>
    </row>
    <row r="48" spans="1:9" s="15" customFormat="1" ht="18" customHeight="1" hidden="1">
      <c r="A48" s="14" t="s">
        <v>6</v>
      </c>
      <c r="B48" s="14"/>
      <c r="C48" s="14"/>
      <c r="D48" s="22"/>
      <c r="E48" s="22">
        <v>41625</v>
      </c>
      <c r="F48" s="22">
        <v>41631</v>
      </c>
      <c r="G48" s="22">
        <v>41621</v>
      </c>
      <c r="H48" s="21"/>
      <c r="I48" s="21"/>
    </row>
    <row r="49" spans="1:9" s="15" customFormat="1" ht="16.5" customHeight="1">
      <c r="A49" s="14" t="s">
        <v>7</v>
      </c>
      <c r="B49" s="14"/>
      <c r="C49" s="14"/>
      <c r="D49" s="22"/>
      <c r="E49" s="22">
        <v>42004</v>
      </c>
      <c r="F49" s="22">
        <v>42004</v>
      </c>
      <c r="G49" s="22">
        <v>42004</v>
      </c>
      <c r="H49" s="21"/>
      <c r="I49" s="21"/>
    </row>
    <row r="50" s="1" customFormat="1" ht="6.75" customHeight="1"/>
    <row r="51" s="1" customFormat="1" ht="12" customHeight="1">
      <c r="A51" s="1" t="s">
        <v>28</v>
      </c>
    </row>
    <row r="52" spans="1:9" s="1" customFormat="1" ht="30" customHeight="1">
      <c r="A52" s="85" t="s">
        <v>29</v>
      </c>
      <c r="B52" s="86"/>
      <c r="C52" s="86"/>
      <c r="D52" s="86"/>
      <c r="E52" s="86"/>
      <c r="F52" s="86"/>
      <c r="G52" s="86"/>
      <c r="H52" s="86"/>
      <c r="I52" s="30"/>
    </row>
    <row r="53" spans="1:8" s="23" customFormat="1" ht="25.5" customHeight="1">
      <c r="A53" s="85" t="s">
        <v>32</v>
      </c>
      <c r="B53" s="85"/>
      <c r="C53" s="85"/>
      <c r="D53" s="85"/>
      <c r="E53" s="85"/>
      <c r="F53" s="85"/>
      <c r="G53" s="85"/>
      <c r="H53" s="85"/>
    </row>
    <row r="54" s="1" customFormat="1" ht="12.75">
      <c r="A54" s="16" t="s">
        <v>31</v>
      </c>
    </row>
    <row r="55" s="1" customFormat="1" ht="12" customHeight="1"/>
    <row r="56" s="1" customFormat="1" ht="12.75">
      <c r="A56" s="1" t="s">
        <v>30</v>
      </c>
    </row>
    <row r="57" s="1" customFormat="1" ht="12.75">
      <c r="A57" s="1" t="s">
        <v>38</v>
      </c>
    </row>
    <row r="58" s="1" customFormat="1" ht="12.75"/>
    <row r="59" s="1" customFormat="1" ht="12.75"/>
    <row r="60" s="1" customFormat="1" ht="12.75"/>
  </sheetData>
  <sheetProtection/>
  <mergeCells count="13">
    <mergeCell ref="D4:D6"/>
    <mergeCell ref="I4:I6"/>
    <mergeCell ref="H5:H6"/>
    <mergeCell ref="A7:A45"/>
    <mergeCell ref="C9:C47"/>
    <mergeCell ref="D47:H47"/>
    <mergeCell ref="A52:H52"/>
    <mergeCell ref="A53:H53"/>
    <mergeCell ref="A1:I1"/>
    <mergeCell ref="A2:I2"/>
    <mergeCell ref="A4:A6"/>
    <mergeCell ref="B4:B6"/>
    <mergeCell ref="C4:C6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administrator</cp:lastModifiedBy>
  <cp:lastPrinted>2014-09-10T09:49:44Z</cp:lastPrinted>
  <dcterms:created xsi:type="dcterms:W3CDTF">2009-12-09T07:16:31Z</dcterms:created>
  <dcterms:modified xsi:type="dcterms:W3CDTF">2014-09-16T09:25:03Z</dcterms:modified>
  <cp:category/>
  <cp:version/>
  <cp:contentType/>
  <cp:contentStatus/>
</cp:coreProperties>
</file>